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finaz\Desktop\"/>
    </mc:Choice>
  </mc:AlternateContent>
  <bookViews>
    <workbookView xWindow="0" yWindow="0" windowWidth="24000" windowHeight="9765"/>
  </bookViews>
  <sheets>
    <sheet name="100.200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3" l="1"/>
  <c r="G40" i="3"/>
  <c r="I40" i="3"/>
  <c r="K40" i="3"/>
  <c r="M40" i="3"/>
  <c r="E41" i="3"/>
  <c r="N41" i="3" s="1"/>
  <c r="G41" i="3"/>
  <c r="I41" i="3"/>
  <c r="K41" i="3"/>
  <c r="M41" i="3"/>
  <c r="E42" i="3"/>
  <c r="G42" i="3"/>
  <c r="I42" i="3"/>
  <c r="K42" i="3"/>
  <c r="M42" i="3"/>
  <c r="E35" i="3"/>
  <c r="G35" i="3"/>
  <c r="I35" i="3"/>
  <c r="K35" i="3"/>
  <c r="M35" i="3"/>
  <c r="E36" i="3"/>
  <c r="G36" i="3"/>
  <c r="I36" i="3"/>
  <c r="K36" i="3"/>
  <c r="M36" i="3"/>
  <c r="E37" i="3"/>
  <c r="G37" i="3"/>
  <c r="I37" i="3"/>
  <c r="K37" i="3"/>
  <c r="M37" i="3"/>
  <c r="E38" i="3"/>
  <c r="G38" i="3"/>
  <c r="I38" i="3"/>
  <c r="K38" i="3"/>
  <c r="M38" i="3"/>
  <c r="E28" i="3"/>
  <c r="G28" i="3"/>
  <c r="I28" i="3"/>
  <c r="K28" i="3"/>
  <c r="M28" i="3"/>
  <c r="E29" i="3"/>
  <c r="G29" i="3"/>
  <c r="I29" i="3"/>
  <c r="K29" i="3"/>
  <c r="M29" i="3"/>
  <c r="E30" i="3"/>
  <c r="G30" i="3"/>
  <c r="I30" i="3"/>
  <c r="K30" i="3"/>
  <c r="M30" i="3"/>
  <c r="E31" i="3"/>
  <c r="G31" i="3"/>
  <c r="I31" i="3"/>
  <c r="K31" i="3"/>
  <c r="M31" i="3"/>
  <c r="E32" i="3"/>
  <c r="G32" i="3"/>
  <c r="I32" i="3"/>
  <c r="K32" i="3"/>
  <c r="M32" i="3"/>
  <c r="E33" i="3"/>
  <c r="G33" i="3"/>
  <c r="I33" i="3"/>
  <c r="K33" i="3"/>
  <c r="M33" i="3"/>
  <c r="N42" i="3" l="1"/>
  <c r="N40" i="3"/>
  <c r="N38" i="3"/>
  <c r="N35" i="3"/>
  <c r="N36" i="3"/>
  <c r="N31" i="3"/>
  <c r="N37" i="3"/>
  <c r="N32" i="3"/>
  <c r="N29" i="3"/>
  <c r="N30" i="3"/>
  <c r="N33" i="3"/>
  <c r="N28" i="3"/>
  <c r="E47" i="3" l="1"/>
  <c r="G47" i="3"/>
  <c r="I47" i="3"/>
  <c r="K47" i="3"/>
  <c r="M47" i="3"/>
  <c r="E45" i="3"/>
  <c r="G45" i="3"/>
  <c r="I45" i="3"/>
  <c r="K45" i="3"/>
  <c r="M45" i="3"/>
  <c r="E46" i="3"/>
  <c r="G46" i="3"/>
  <c r="I46" i="3"/>
  <c r="K46" i="3"/>
  <c r="M46" i="3"/>
  <c r="E44" i="3"/>
  <c r="G44" i="3"/>
  <c r="I44" i="3"/>
  <c r="K44" i="3"/>
  <c r="M44" i="3"/>
  <c r="E52" i="3"/>
  <c r="G52" i="3"/>
  <c r="I52" i="3"/>
  <c r="K52" i="3"/>
  <c r="M52" i="3"/>
  <c r="E50" i="3"/>
  <c r="G50" i="3"/>
  <c r="I50" i="3"/>
  <c r="K50" i="3"/>
  <c r="M50" i="3"/>
  <c r="E51" i="3"/>
  <c r="G51" i="3"/>
  <c r="I51" i="3"/>
  <c r="K51" i="3"/>
  <c r="M51" i="3"/>
  <c r="E49" i="3"/>
  <c r="G49" i="3"/>
  <c r="I49" i="3"/>
  <c r="K49" i="3"/>
  <c r="M49" i="3"/>
  <c r="N45" i="3" l="1"/>
  <c r="N49" i="3"/>
  <c r="N51" i="3"/>
  <c r="N52" i="3"/>
  <c r="N47" i="3"/>
  <c r="N44" i="3"/>
  <c r="N46" i="3"/>
  <c r="N50" i="3"/>
  <c r="E10" i="3" l="1"/>
  <c r="G10" i="3"/>
  <c r="I10" i="3"/>
  <c r="K10" i="3"/>
  <c r="M10" i="3"/>
  <c r="E14" i="3"/>
  <c r="G14" i="3"/>
  <c r="I14" i="3"/>
  <c r="K14" i="3"/>
  <c r="M14" i="3"/>
  <c r="E19" i="3"/>
  <c r="G19" i="3"/>
  <c r="I19" i="3"/>
  <c r="K19" i="3"/>
  <c r="M19" i="3"/>
  <c r="E18" i="3"/>
  <c r="G18" i="3"/>
  <c r="I18" i="3"/>
  <c r="K18" i="3"/>
  <c r="M18" i="3"/>
  <c r="E17" i="3"/>
  <c r="G17" i="3"/>
  <c r="I17" i="3"/>
  <c r="K17" i="3"/>
  <c r="M17" i="3"/>
  <c r="E12" i="3"/>
  <c r="G12" i="3"/>
  <c r="I12" i="3"/>
  <c r="K12" i="3"/>
  <c r="M12" i="3"/>
  <c r="E6" i="3"/>
  <c r="G6" i="3"/>
  <c r="I6" i="3"/>
  <c r="K6" i="3"/>
  <c r="M6" i="3"/>
  <c r="E7" i="3"/>
  <c r="G7" i="3"/>
  <c r="I7" i="3"/>
  <c r="K7" i="3"/>
  <c r="M7" i="3"/>
  <c r="E8" i="3"/>
  <c r="G8" i="3"/>
  <c r="I8" i="3"/>
  <c r="K8" i="3"/>
  <c r="M8" i="3"/>
  <c r="E25" i="3"/>
  <c r="G25" i="3"/>
  <c r="I25" i="3"/>
  <c r="K25" i="3"/>
  <c r="M25" i="3"/>
  <c r="E23" i="3"/>
  <c r="G23" i="3"/>
  <c r="I23" i="3"/>
  <c r="K23" i="3"/>
  <c r="M23" i="3"/>
  <c r="E26" i="3"/>
  <c r="G26" i="3"/>
  <c r="I26" i="3"/>
  <c r="K26" i="3"/>
  <c r="M26" i="3"/>
  <c r="E21" i="3"/>
  <c r="G21" i="3"/>
  <c r="I21" i="3"/>
  <c r="K21" i="3"/>
  <c r="M21" i="3"/>
  <c r="E22" i="3"/>
  <c r="G22" i="3"/>
  <c r="I22" i="3"/>
  <c r="K22" i="3"/>
  <c r="M22" i="3"/>
  <c r="E24" i="3"/>
  <c r="G24" i="3"/>
  <c r="I24" i="3"/>
  <c r="K24" i="3"/>
  <c r="M24" i="3"/>
  <c r="E13" i="3"/>
  <c r="G13" i="3"/>
  <c r="I13" i="3"/>
  <c r="K13" i="3"/>
  <c r="M13" i="3"/>
  <c r="E15" i="3"/>
  <c r="G15" i="3"/>
  <c r="I15" i="3"/>
  <c r="K15" i="3"/>
  <c r="M15" i="3"/>
  <c r="E3" i="3"/>
  <c r="G3" i="3"/>
  <c r="I3" i="3"/>
  <c r="K3" i="3"/>
  <c r="M3" i="3"/>
  <c r="E4" i="3"/>
  <c r="G4" i="3"/>
  <c r="I4" i="3"/>
  <c r="K4" i="3"/>
  <c r="M4" i="3"/>
  <c r="E5" i="3"/>
  <c r="G5" i="3"/>
  <c r="I5" i="3"/>
  <c r="K5" i="3"/>
  <c r="M5" i="3"/>
  <c r="E9" i="3"/>
  <c r="G9" i="3"/>
  <c r="I9" i="3"/>
  <c r="K9" i="3"/>
  <c r="M9" i="3"/>
  <c r="N12" i="3" l="1"/>
  <c r="N10" i="3"/>
  <c r="N3" i="3"/>
  <c r="N5" i="3"/>
  <c r="N7" i="3"/>
  <c r="N14" i="3"/>
  <c r="N26" i="3"/>
  <c r="N6" i="3"/>
  <c r="N13" i="3"/>
  <c r="N22" i="3"/>
  <c r="N21" i="3"/>
  <c r="N8" i="3"/>
  <c r="N9" i="3"/>
  <c r="N24" i="3"/>
  <c r="N25" i="3"/>
  <c r="N18" i="3"/>
  <c r="N4" i="3"/>
  <c r="N19" i="3"/>
  <c r="N15" i="3"/>
  <c r="N23" i="3"/>
  <c r="N17" i="3"/>
</calcChain>
</file>

<file path=xl/sharedStrings.xml><?xml version="1.0" encoding="utf-8"?>
<sst xmlns="http://schemas.openxmlformats.org/spreadsheetml/2006/main" count="216" uniqueCount="65">
  <si>
    <t>Sıra No</t>
  </si>
  <si>
    <t>Adı - Soyadı</t>
  </si>
  <si>
    <t>ORTALAMA</t>
  </si>
  <si>
    <t>Ales 
Notu</t>
  </si>
  <si>
    <t>Mülakat 
Notu</t>
  </si>
  <si>
    <t>ŞEHMUZ GÜLER</t>
  </si>
  <si>
    <t>CİHAN EMRE TANÇ</t>
  </si>
  <si>
    <t>ALİHAN SERDENGEÇTİ</t>
  </si>
  <si>
    <t>BOTAN CUDİ EKMEN</t>
  </si>
  <si>
    <t>Lisans 
Ort.</t>
  </si>
  <si>
    <t>Yüksek 
Lisans 
Ort.</t>
  </si>
  <si>
    <t>Yabancı 
Dil
Notu</t>
  </si>
  <si>
    <t>KEMAL GÜNAY</t>
  </si>
  <si>
    <t>İLETİŞİM ÇALIŞMALARI</t>
  </si>
  <si>
    <t>RAHİME KARAYİĞİT</t>
  </si>
  <si>
    <t>HADİS USULÜ</t>
  </si>
  <si>
    <t>SANAT GÜLEN</t>
  </si>
  <si>
    <t>UYGURCA</t>
  </si>
  <si>
    <t>GÖNÜL ARİS</t>
  </si>
  <si>
    <t>AYŞE GÜLER</t>
  </si>
  <si>
    <t>ABDURRAHMAN AKYILDIZ</t>
  </si>
  <si>
    <t>SEMA YANMIYAN</t>
  </si>
  <si>
    <t>KAMU MALİYESİ</t>
  </si>
  <si>
    <t>YEŞİM ÇAM</t>
  </si>
  <si>
    <t>ABDURRAHMAN KESKİN</t>
  </si>
  <si>
    <t>CANAN ŞANSLI</t>
  </si>
  <si>
    <t>YUNUS ÖNAL</t>
  </si>
  <si>
    <t>AYLİN BAYKUL SEVGİ</t>
  </si>
  <si>
    <t>MUHAMMED EMİN GÜLLER</t>
  </si>
  <si>
    <t>OSMAN GÖKMEN</t>
  </si>
  <si>
    <t>İSMAİL DORU</t>
  </si>
  <si>
    <t>EREN DEMİRKIRAN</t>
  </si>
  <si>
    <t>MELİNDA ERLEVENT</t>
  </si>
  <si>
    <t>KAZANDI</t>
  </si>
  <si>
    <t>YEDEK</t>
  </si>
  <si>
    <t>KAZANAMADI</t>
  </si>
  <si>
    <t>SONUÇ</t>
  </si>
  <si>
    <t>KÖK HÜCRE ÇALIŞMALARI</t>
  </si>
  <si>
    <t>FERİDE ÖZDEMİR</t>
  </si>
  <si>
    <t>FİGEN ABATAY SEL</t>
  </si>
  <si>
    <t>RASİMCAN MERAL</t>
  </si>
  <si>
    <t>İNSAN BEYNİ VE NÖROBİLİM</t>
  </si>
  <si>
    <t>GÖZDE KIZILATEŞ EVİN</t>
  </si>
  <si>
    <t>ELİF NURAN YAĞMUR</t>
  </si>
  <si>
    <t>SERCAN ŞEKER</t>
  </si>
  <si>
    <t>ULAŞ AY</t>
  </si>
  <si>
    <t>ELA TUĞRUL</t>
  </si>
  <si>
    <t>BUKET HÜN</t>
  </si>
  <si>
    <t>DİLEK BUL</t>
  </si>
  <si>
    <t>DENİZ PINAR</t>
  </si>
  <si>
    <t>ŞURA AKAT</t>
  </si>
  <si>
    <t>EBRU DİDEM COŞAR</t>
  </si>
  <si>
    <t>BAŞVURDUĞU ÖNCELİKLİ ALAN</t>
  </si>
  <si>
    <t>EBRU KANIMDAN</t>
  </si>
  <si>
    <t>KAYHAN DERECİK</t>
  </si>
  <si>
    <t>ŞÜHEYDA GÜLŞEN</t>
  </si>
  <si>
    <t>MERVE MACİT</t>
  </si>
  <si>
    <t>GÜLER AĞGEZ</t>
  </si>
  <si>
    <t>ORHAN AYDİLEK</t>
  </si>
  <si>
    <t>PINAR İSEL</t>
  </si>
  <si>
    <t>UMUT ACAR</t>
  </si>
  <si>
    <t>NÜKLEER FİZİK;YÜKSEK ENERJİ PLAZMA FİZİĞİ</t>
  </si>
  <si>
    <t>MOLIKÜLER BİYOLOJİ VE GENETİK;BOTANİK</t>
  </si>
  <si>
    <t>Sıra No+P20C33A2:O21A2:P23C33A2:O21A2:P26C3A2:P42</t>
  </si>
  <si>
    <t>MOLEKÜLER FARMAKOLOJİ VE İLAÇ ÇALIŞMALARI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</si>
</sst>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F]General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theme="8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8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8" fillId="0" borderId="0">
      <alignment wrapText="1"/>
    </xf>
  </cellStyleXfs>
  <cellXfs count="6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9" fontId="1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9" fillId="3" borderId="1" xfId="2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164" fontId="9" fillId="3" borderId="1" xfId="2" applyNumberFormat="1" applyFont="1" applyFill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/>
    </xf>
    <xf numFmtId="0" fontId="4" fillId="3" borderId="1" xfId="2" applyFont="1" applyFill="1" applyBorder="1" applyAlignment="1">
      <alignment horizontal="left" vertical="center" wrapText="1"/>
    </xf>
    <xf numFmtId="164" fontId="4" fillId="3" borderId="1" xfId="2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/>
    </xf>
    <xf numFmtId="0" fontId="9" fillId="3" borderId="2" xfId="2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4" fillId="3" borderId="2" xfId="2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1" fontId="9" fillId="3" borderId="1" xfId="0" applyNumberFormat="1" applyFont="1" applyFill="1" applyBorder="1" applyAlignment="1">
      <alignment horizontal="center"/>
    </xf>
    <xf numFmtId="9" fontId="9" fillId="3" borderId="1" xfId="1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1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3">
    <cellStyle name="Normal" xfId="0" builtinId="0"/>
    <cellStyle name="Normal 3" xfId="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tabSelected="1" zoomScale="80" zoomScaleNormal="80" workbookViewId="0">
      <selection activeCell="T7" sqref="T7"/>
    </sheetView>
  </sheetViews>
  <sheetFormatPr defaultColWidth="15.7109375" defaultRowHeight="15" x14ac:dyDescent="0.25"/>
  <cols>
    <col min="1" max="1" width="9" style="54" customWidth="1"/>
    <col min="2" max="2" width="26.5703125" style="53" bestFit="1" customWidth="1"/>
    <col min="3" max="3" width="51" style="53" customWidth="1"/>
    <col min="4" max="4" width="8.5703125" style="53" bestFit="1" customWidth="1"/>
    <col min="5" max="5" width="7.140625" style="53" customWidth="1"/>
    <col min="6" max="6" width="8" style="53" customWidth="1"/>
    <col min="7" max="7" width="7" style="53" customWidth="1"/>
    <col min="8" max="8" width="9.28515625" style="53" customWidth="1"/>
    <col min="9" max="9" width="7.140625" style="53" customWidth="1"/>
    <col min="10" max="10" width="8.140625" style="53" customWidth="1"/>
    <col min="11" max="11" width="6.7109375" style="53" customWidth="1"/>
    <col min="12" max="12" width="9.140625" style="53" customWidth="1"/>
    <col min="13" max="13" width="6.140625" style="53" customWidth="1"/>
    <col min="14" max="14" width="14.140625" style="53" customWidth="1"/>
    <col min="15" max="16384" width="15.7109375" style="53"/>
  </cols>
  <sheetData>
    <row r="2" spans="1:15" s="16" customFormat="1" ht="42" customHeight="1" x14ac:dyDescent="0.25">
      <c r="A2" s="1" t="s">
        <v>63</v>
      </c>
      <c r="B2" s="2" t="s">
        <v>1</v>
      </c>
      <c r="C2" s="2" t="s">
        <v>52</v>
      </c>
      <c r="D2" s="4" t="s">
        <v>3</v>
      </c>
      <c r="E2" s="5">
        <v>0.5</v>
      </c>
      <c r="F2" s="4" t="s">
        <v>9</v>
      </c>
      <c r="G2" s="5">
        <v>0.05</v>
      </c>
      <c r="H2" s="4" t="s">
        <v>10</v>
      </c>
      <c r="I2" s="5">
        <v>0.05</v>
      </c>
      <c r="J2" s="4" t="s">
        <v>11</v>
      </c>
      <c r="K2" s="5">
        <v>0.1</v>
      </c>
      <c r="L2" s="4" t="s">
        <v>4</v>
      </c>
      <c r="M2" s="5">
        <v>0.3</v>
      </c>
      <c r="N2" s="1" t="s">
        <v>2</v>
      </c>
      <c r="O2" s="1" t="s">
        <v>36</v>
      </c>
    </row>
    <row r="3" spans="1:15" s="15" customFormat="1" ht="27.75" customHeight="1" x14ac:dyDescent="0.25">
      <c r="A3" s="17">
        <v>1</v>
      </c>
      <c r="B3" s="20" t="s">
        <v>30</v>
      </c>
      <c r="C3" s="20" t="s">
        <v>13</v>
      </c>
      <c r="D3" s="17">
        <v>84.328000000000003</v>
      </c>
      <c r="E3" s="17">
        <f t="shared" ref="E3:E10" si="0">(D3*0.5)</f>
        <v>42.164000000000001</v>
      </c>
      <c r="F3" s="17">
        <v>90.25</v>
      </c>
      <c r="G3" s="17">
        <f t="shared" ref="G3:G10" si="1">(F3*0.05)</f>
        <v>4.5125000000000002</v>
      </c>
      <c r="H3" s="17">
        <v>97.25</v>
      </c>
      <c r="I3" s="17">
        <f t="shared" ref="I3:I10" si="2">(H3*0.05)</f>
        <v>4.8625000000000007</v>
      </c>
      <c r="J3" s="17">
        <v>78.75</v>
      </c>
      <c r="K3" s="17">
        <f t="shared" ref="K3:K10" si="3">(J3*0.1)</f>
        <v>7.875</v>
      </c>
      <c r="L3" s="17">
        <v>85</v>
      </c>
      <c r="M3" s="19">
        <f t="shared" ref="M3:M10" si="4">(L3*0.3)</f>
        <v>25.5</v>
      </c>
      <c r="N3" s="19">
        <f t="shared" ref="N3:N10" si="5">(E3+G3+I3+K3+M3)</f>
        <v>84.914000000000001</v>
      </c>
      <c r="O3" s="18" t="s">
        <v>33</v>
      </c>
    </row>
    <row r="4" spans="1:15" s="15" customFormat="1" ht="27.75" customHeight="1" x14ac:dyDescent="0.25">
      <c r="A4" s="17">
        <v>2</v>
      </c>
      <c r="B4" s="20" t="s">
        <v>31</v>
      </c>
      <c r="C4" s="20" t="s">
        <v>13</v>
      </c>
      <c r="D4" s="17">
        <v>86.498000000000005</v>
      </c>
      <c r="E4" s="17">
        <f t="shared" si="0"/>
        <v>43.249000000000002</v>
      </c>
      <c r="F4" s="17">
        <v>77.5</v>
      </c>
      <c r="G4" s="17">
        <f t="shared" si="1"/>
        <v>3.875</v>
      </c>
      <c r="H4" s="17">
        <v>82.7</v>
      </c>
      <c r="I4" s="17">
        <f t="shared" si="2"/>
        <v>4.1350000000000007</v>
      </c>
      <c r="J4" s="17">
        <v>88.75</v>
      </c>
      <c r="K4" s="17">
        <f t="shared" si="3"/>
        <v>8.875</v>
      </c>
      <c r="L4" s="17">
        <v>70</v>
      </c>
      <c r="M4" s="19">
        <f t="shared" si="4"/>
        <v>21</v>
      </c>
      <c r="N4" s="19">
        <f t="shared" si="5"/>
        <v>81.134</v>
      </c>
      <c r="O4" s="18" t="s">
        <v>33</v>
      </c>
    </row>
    <row r="5" spans="1:15" s="15" customFormat="1" ht="27.75" customHeight="1" x14ac:dyDescent="0.25">
      <c r="A5" s="17">
        <v>3</v>
      </c>
      <c r="B5" s="22" t="s">
        <v>32</v>
      </c>
      <c r="C5" s="22" t="s">
        <v>13</v>
      </c>
      <c r="D5" s="23">
        <v>75.512</v>
      </c>
      <c r="E5" s="23">
        <f t="shared" si="0"/>
        <v>37.756</v>
      </c>
      <c r="F5" s="23">
        <v>92</v>
      </c>
      <c r="G5" s="23">
        <f t="shared" si="1"/>
        <v>4.6000000000000005</v>
      </c>
      <c r="H5" s="23">
        <v>81.86</v>
      </c>
      <c r="I5" s="23">
        <f t="shared" si="2"/>
        <v>4.093</v>
      </c>
      <c r="J5" s="23">
        <v>91.25</v>
      </c>
      <c r="K5" s="23">
        <f t="shared" si="3"/>
        <v>9.125</v>
      </c>
      <c r="L5" s="17">
        <v>85</v>
      </c>
      <c r="M5" s="19">
        <f t="shared" si="4"/>
        <v>25.5</v>
      </c>
      <c r="N5" s="19">
        <f t="shared" si="5"/>
        <v>81.073999999999998</v>
      </c>
      <c r="O5" s="18" t="s">
        <v>33</v>
      </c>
    </row>
    <row r="6" spans="1:15" s="15" customFormat="1" ht="27.75" customHeight="1" x14ac:dyDescent="0.25">
      <c r="A6" s="17">
        <v>4</v>
      </c>
      <c r="B6" s="18" t="s">
        <v>20</v>
      </c>
      <c r="C6" s="18" t="s">
        <v>13</v>
      </c>
      <c r="D6" s="19">
        <v>81.138999999999996</v>
      </c>
      <c r="E6" s="19">
        <f t="shared" si="0"/>
        <v>40.569499999999998</v>
      </c>
      <c r="F6" s="19">
        <v>84.174999999999997</v>
      </c>
      <c r="G6" s="19">
        <f t="shared" si="1"/>
        <v>4.2087500000000002</v>
      </c>
      <c r="H6" s="19">
        <v>100</v>
      </c>
      <c r="I6" s="19">
        <f t="shared" si="2"/>
        <v>5</v>
      </c>
      <c r="J6" s="19">
        <v>55</v>
      </c>
      <c r="K6" s="19">
        <f t="shared" si="3"/>
        <v>5.5</v>
      </c>
      <c r="L6" s="19">
        <v>85</v>
      </c>
      <c r="M6" s="19">
        <f t="shared" si="4"/>
        <v>25.5</v>
      </c>
      <c r="N6" s="19">
        <f t="shared" si="5"/>
        <v>80.77825</v>
      </c>
      <c r="O6" s="18" t="s">
        <v>33</v>
      </c>
    </row>
    <row r="7" spans="1:15" ht="27.75" customHeight="1" x14ac:dyDescent="0.25">
      <c r="A7" s="17">
        <v>5</v>
      </c>
      <c r="B7" s="18" t="s">
        <v>21</v>
      </c>
      <c r="C7" s="18" t="s">
        <v>13</v>
      </c>
      <c r="D7" s="19">
        <v>81.302000000000007</v>
      </c>
      <c r="E7" s="19">
        <f t="shared" si="0"/>
        <v>40.651000000000003</v>
      </c>
      <c r="F7" s="19">
        <v>79.739999999999995</v>
      </c>
      <c r="G7" s="19">
        <f t="shared" si="1"/>
        <v>3.9870000000000001</v>
      </c>
      <c r="H7" s="19">
        <v>95.1</v>
      </c>
      <c r="I7" s="19">
        <f t="shared" si="2"/>
        <v>4.7549999999999999</v>
      </c>
      <c r="J7" s="19">
        <v>73.75</v>
      </c>
      <c r="K7" s="19">
        <f t="shared" si="3"/>
        <v>7.375</v>
      </c>
      <c r="L7" s="19">
        <v>80</v>
      </c>
      <c r="M7" s="19">
        <f t="shared" si="4"/>
        <v>24</v>
      </c>
      <c r="N7" s="19">
        <f t="shared" si="5"/>
        <v>80.768000000000001</v>
      </c>
      <c r="O7" s="24" t="s">
        <v>33</v>
      </c>
    </row>
    <row r="8" spans="1:15" ht="27.75" customHeight="1" x14ac:dyDescent="0.25">
      <c r="A8" s="10">
        <v>6</v>
      </c>
      <c r="B8" s="7" t="s">
        <v>6</v>
      </c>
      <c r="C8" s="7" t="s">
        <v>13</v>
      </c>
      <c r="D8" s="8">
        <v>81.596999999999994</v>
      </c>
      <c r="E8" s="8">
        <f t="shared" si="0"/>
        <v>40.798499999999997</v>
      </c>
      <c r="F8" s="9">
        <v>75</v>
      </c>
      <c r="G8" s="8">
        <f t="shared" si="1"/>
        <v>3.75</v>
      </c>
      <c r="H8" s="8">
        <v>79.599999999999994</v>
      </c>
      <c r="I8" s="8">
        <f t="shared" si="2"/>
        <v>3.98</v>
      </c>
      <c r="J8" s="8">
        <v>58.75</v>
      </c>
      <c r="K8" s="8">
        <f t="shared" si="3"/>
        <v>5.875</v>
      </c>
      <c r="L8" s="8">
        <v>80</v>
      </c>
      <c r="M8" s="8">
        <f t="shared" si="4"/>
        <v>24</v>
      </c>
      <c r="N8" s="8">
        <f t="shared" si="5"/>
        <v>78.403499999999994</v>
      </c>
      <c r="O8" s="25" t="s">
        <v>34</v>
      </c>
    </row>
    <row r="9" spans="1:15" ht="28.5" customHeight="1" x14ac:dyDescent="0.25">
      <c r="A9" s="10">
        <v>7</v>
      </c>
      <c r="B9" s="13" t="s">
        <v>5</v>
      </c>
      <c r="C9" s="13" t="s">
        <v>13</v>
      </c>
      <c r="D9" s="14">
        <v>81.644000000000005</v>
      </c>
      <c r="E9" s="14">
        <f t="shared" si="0"/>
        <v>40.822000000000003</v>
      </c>
      <c r="F9" s="14">
        <v>69.900000000000006</v>
      </c>
      <c r="G9" s="14">
        <f t="shared" si="1"/>
        <v>3.4950000000000006</v>
      </c>
      <c r="H9" s="14">
        <v>85</v>
      </c>
      <c r="I9" s="14">
        <f t="shared" si="2"/>
        <v>4.25</v>
      </c>
      <c r="J9" s="14">
        <v>72.5</v>
      </c>
      <c r="K9" s="14">
        <f t="shared" si="3"/>
        <v>7.25</v>
      </c>
      <c r="L9" s="10">
        <v>70</v>
      </c>
      <c r="M9" s="8">
        <f t="shared" si="4"/>
        <v>21</v>
      </c>
      <c r="N9" s="8">
        <f t="shared" si="5"/>
        <v>76.817000000000007</v>
      </c>
      <c r="O9" s="25" t="s">
        <v>34</v>
      </c>
    </row>
    <row r="10" spans="1:15" ht="28.5" customHeight="1" x14ac:dyDescent="0.25">
      <c r="A10" s="10">
        <v>8</v>
      </c>
      <c r="B10" s="7" t="s">
        <v>12</v>
      </c>
      <c r="C10" s="7" t="s">
        <v>13</v>
      </c>
      <c r="D10" s="8">
        <v>89.183000000000007</v>
      </c>
      <c r="E10" s="8">
        <f t="shared" si="0"/>
        <v>44.591500000000003</v>
      </c>
      <c r="F10" s="8">
        <v>68</v>
      </c>
      <c r="G10" s="8">
        <f t="shared" si="1"/>
        <v>3.4000000000000004</v>
      </c>
      <c r="H10" s="8">
        <v>79.599999999999994</v>
      </c>
      <c r="I10" s="8">
        <f t="shared" si="2"/>
        <v>3.98</v>
      </c>
      <c r="J10" s="8">
        <v>83.75</v>
      </c>
      <c r="K10" s="8">
        <f t="shared" si="3"/>
        <v>8.375</v>
      </c>
      <c r="L10" s="8">
        <v>50</v>
      </c>
      <c r="M10" s="8">
        <f t="shared" si="4"/>
        <v>15</v>
      </c>
      <c r="N10" s="8">
        <f t="shared" si="5"/>
        <v>75.346499999999992</v>
      </c>
      <c r="O10" s="25" t="s">
        <v>34</v>
      </c>
    </row>
    <row r="11" spans="1:15" s="16" customFormat="1" ht="42" customHeight="1" x14ac:dyDescent="0.25">
      <c r="A11" s="1" t="s">
        <v>0</v>
      </c>
      <c r="B11" s="2" t="s">
        <v>1</v>
      </c>
      <c r="C11" s="2" t="s">
        <v>52</v>
      </c>
      <c r="D11" s="4" t="s">
        <v>3</v>
      </c>
      <c r="E11" s="5">
        <v>0.5</v>
      </c>
      <c r="F11" s="4" t="s">
        <v>9</v>
      </c>
      <c r="G11" s="5">
        <v>0.05</v>
      </c>
      <c r="H11" s="4" t="s">
        <v>10</v>
      </c>
      <c r="I11" s="5">
        <v>0.05</v>
      </c>
      <c r="J11" s="4" t="s">
        <v>11</v>
      </c>
      <c r="K11" s="5">
        <v>0.1</v>
      </c>
      <c r="L11" s="4" t="s">
        <v>4</v>
      </c>
      <c r="M11" s="5">
        <v>0.3</v>
      </c>
      <c r="N11" s="1" t="s">
        <v>2</v>
      </c>
      <c r="O11" s="1" t="s">
        <v>36</v>
      </c>
    </row>
    <row r="12" spans="1:15" s="15" customFormat="1" ht="27.75" customHeight="1" x14ac:dyDescent="0.25">
      <c r="A12" s="17">
        <v>1</v>
      </c>
      <c r="B12" s="18" t="s">
        <v>19</v>
      </c>
      <c r="C12" s="18" t="s">
        <v>15</v>
      </c>
      <c r="D12" s="19">
        <v>82.180999999999997</v>
      </c>
      <c r="E12" s="19">
        <f>(D12*0.5)</f>
        <v>41.090499999999999</v>
      </c>
      <c r="F12" s="19">
        <v>97</v>
      </c>
      <c r="G12" s="19">
        <f>(F12*0.05)</f>
        <v>4.8500000000000005</v>
      </c>
      <c r="H12" s="19">
        <v>100</v>
      </c>
      <c r="I12" s="19">
        <f>(H12*0.05)</f>
        <v>5</v>
      </c>
      <c r="J12" s="19">
        <v>83.75</v>
      </c>
      <c r="K12" s="19">
        <f>(J12*0.1)</f>
        <v>8.375</v>
      </c>
      <c r="L12" s="19">
        <v>80</v>
      </c>
      <c r="M12" s="19">
        <f>(L12*0.3)</f>
        <v>24</v>
      </c>
      <c r="N12" s="19">
        <f>(E12+G12+I12+K12+M12)</f>
        <v>83.3155</v>
      </c>
      <c r="O12" s="18" t="s">
        <v>33</v>
      </c>
    </row>
    <row r="13" spans="1:15" s="15" customFormat="1" ht="27.75" customHeight="1" x14ac:dyDescent="0.25">
      <c r="A13" s="17">
        <v>2</v>
      </c>
      <c r="B13" s="20" t="s">
        <v>28</v>
      </c>
      <c r="C13" s="20" t="s">
        <v>15</v>
      </c>
      <c r="D13" s="17">
        <v>83.820999999999998</v>
      </c>
      <c r="E13" s="17">
        <f>(D13*0.5)</f>
        <v>41.910499999999999</v>
      </c>
      <c r="F13" s="17">
        <v>79.900000000000006</v>
      </c>
      <c r="G13" s="17">
        <f>(F13*0.05)</f>
        <v>3.9950000000000006</v>
      </c>
      <c r="H13" s="17">
        <v>89.12</v>
      </c>
      <c r="I13" s="17">
        <f>(H13*0.05)</f>
        <v>4.4560000000000004</v>
      </c>
      <c r="J13" s="17">
        <v>80</v>
      </c>
      <c r="K13" s="17">
        <f>(J13*0.1)</f>
        <v>8</v>
      </c>
      <c r="L13" s="17">
        <v>75</v>
      </c>
      <c r="M13" s="19">
        <f>(L13*0.3)</f>
        <v>22.5</v>
      </c>
      <c r="N13" s="19">
        <f>(E13+G13+I13+K13+M13)</f>
        <v>80.861500000000007</v>
      </c>
      <c r="O13" s="18" t="s">
        <v>33</v>
      </c>
    </row>
    <row r="14" spans="1:15" ht="27.75" customHeight="1" x14ac:dyDescent="0.25">
      <c r="A14" s="17">
        <v>3</v>
      </c>
      <c r="B14" s="18" t="s">
        <v>14</v>
      </c>
      <c r="C14" s="18" t="s">
        <v>15</v>
      </c>
      <c r="D14" s="19">
        <v>74.5</v>
      </c>
      <c r="E14" s="19">
        <f>(D14*0.5)</f>
        <v>37.25</v>
      </c>
      <c r="F14" s="19">
        <v>80.3</v>
      </c>
      <c r="G14" s="19">
        <f>(F14*0.05)</f>
        <v>4.0149999999999997</v>
      </c>
      <c r="H14" s="19">
        <v>89.4</v>
      </c>
      <c r="I14" s="19">
        <f>(H14*0.05)</f>
        <v>4.4700000000000006</v>
      </c>
      <c r="J14" s="19">
        <v>61.25</v>
      </c>
      <c r="K14" s="19">
        <f>(J14*0.1)</f>
        <v>6.125</v>
      </c>
      <c r="L14" s="19">
        <v>90</v>
      </c>
      <c r="M14" s="19">
        <f>(L14*0.3)</f>
        <v>27</v>
      </c>
      <c r="N14" s="19">
        <f>(E14+G14+I14+K14+M14)</f>
        <v>78.86</v>
      </c>
      <c r="O14" s="18" t="s">
        <v>33</v>
      </c>
    </row>
    <row r="15" spans="1:15" ht="27.75" customHeight="1" x14ac:dyDescent="0.25">
      <c r="A15" s="6">
        <v>4</v>
      </c>
      <c r="B15" s="27" t="s">
        <v>29</v>
      </c>
      <c r="C15" s="27" t="s">
        <v>15</v>
      </c>
      <c r="D15" s="26">
        <v>72.244</v>
      </c>
      <c r="E15" s="26">
        <f>(D15*0.5)</f>
        <v>36.122</v>
      </c>
      <c r="F15" s="26">
        <v>91.36</v>
      </c>
      <c r="G15" s="26">
        <f>(F15*0.05)</f>
        <v>4.5680000000000005</v>
      </c>
      <c r="H15" s="26">
        <v>89.43</v>
      </c>
      <c r="I15" s="26">
        <f>(H15*0.05)</f>
        <v>4.4715000000000007</v>
      </c>
      <c r="J15" s="26">
        <v>56.25</v>
      </c>
      <c r="K15" s="26">
        <f>(J15*0.1)</f>
        <v>5.625</v>
      </c>
      <c r="L15" s="26">
        <v>65</v>
      </c>
      <c r="M15" s="28">
        <f>(L15*0.3)</f>
        <v>19.5</v>
      </c>
      <c r="N15" s="28">
        <f>(E15+G15+I15+K15+M15)</f>
        <v>70.28649999999999</v>
      </c>
      <c r="O15" s="29" t="s">
        <v>35</v>
      </c>
    </row>
    <row r="16" spans="1:15" s="16" customFormat="1" ht="42" customHeight="1" x14ac:dyDescent="0.25">
      <c r="A16" s="1" t="s">
        <v>0</v>
      </c>
      <c r="B16" s="2" t="s">
        <v>1</v>
      </c>
      <c r="C16" s="2" t="s">
        <v>52</v>
      </c>
      <c r="D16" s="4" t="s">
        <v>3</v>
      </c>
      <c r="E16" s="5">
        <v>0.5</v>
      </c>
      <c r="F16" s="4" t="s">
        <v>9</v>
      </c>
      <c r="G16" s="5">
        <v>0.05</v>
      </c>
      <c r="H16" s="4" t="s">
        <v>10</v>
      </c>
      <c r="I16" s="5">
        <v>0.05</v>
      </c>
      <c r="J16" s="4" t="s">
        <v>11</v>
      </c>
      <c r="K16" s="5">
        <v>0.1</v>
      </c>
      <c r="L16" s="4" t="s">
        <v>4</v>
      </c>
      <c r="M16" s="5">
        <v>0.3</v>
      </c>
      <c r="N16" s="1" t="s">
        <v>2</v>
      </c>
      <c r="O16" s="1" t="s">
        <v>36</v>
      </c>
    </row>
    <row r="17" spans="1:15" s="15" customFormat="1" ht="28.5" customHeight="1" x14ac:dyDescent="0.25">
      <c r="A17" s="17">
        <v>1</v>
      </c>
      <c r="B17" s="18" t="s">
        <v>18</v>
      </c>
      <c r="C17" s="18" t="s">
        <v>17</v>
      </c>
      <c r="D17" s="19">
        <v>81.350999999999999</v>
      </c>
      <c r="E17" s="19">
        <f>(D17*0.5)</f>
        <v>40.6755</v>
      </c>
      <c r="F17" s="19">
        <v>93.6</v>
      </c>
      <c r="G17" s="19">
        <f>(F17*0.05)</f>
        <v>4.68</v>
      </c>
      <c r="H17" s="19">
        <v>95.1</v>
      </c>
      <c r="I17" s="19">
        <f>(H17*0.05)</f>
        <v>4.7549999999999999</v>
      </c>
      <c r="J17" s="19">
        <v>86.25</v>
      </c>
      <c r="K17" s="19">
        <f>(J17*0.1)</f>
        <v>8.625</v>
      </c>
      <c r="L17" s="19">
        <v>92</v>
      </c>
      <c r="M17" s="19">
        <f>(L17*0.3)</f>
        <v>27.599999999999998</v>
      </c>
      <c r="N17" s="19">
        <f>(E17+G17+I17+K17+M17)</f>
        <v>86.335499999999996</v>
      </c>
      <c r="O17" s="18" t="s">
        <v>33</v>
      </c>
    </row>
    <row r="18" spans="1:15" s="15" customFormat="1" ht="27.75" customHeight="1" x14ac:dyDescent="0.25">
      <c r="A18" s="17">
        <v>2</v>
      </c>
      <c r="B18" s="18" t="s">
        <v>8</v>
      </c>
      <c r="C18" s="18" t="s">
        <v>17</v>
      </c>
      <c r="D18" s="19">
        <v>85.78</v>
      </c>
      <c r="E18" s="19">
        <f>(D18*0.5)</f>
        <v>42.89</v>
      </c>
      <c r="F18" s="19">
        <v>79.7</v>
      </c>
      <c r="G18" s="19">
        <f>(F18*0.05)</f>
        <v>3.9850000000000003</v>
      </c>
      <c r="H18" s="19">
        <v>90.2</v>
      </c>
      <c r="I18" s="19">
        <f>(H18*0.05)</f>
        <v>4.5100000000000007</v>
      </c>
      <c r="J18" s="19">
        <v>73.75</v>
      </c>
      <c r="K18" s="19">
        <f>(J18*0.1)</f>
        <v>7.375</v>
      </c>
      <c r="L18" s="19">
        <v>91</v>
      </c>
      <c r="M18" s="19">
        <f>(L18*0.3)</f>
        <v>27.3</v>
      </c>
      <c r="N18" s="19">
        <f>(E18+G18+I18+K18+M18)</f>
        <v>86.06</v>
      </c>
      <c r="O18" s="18" t="s">
        <v>33</v>
      </c>
    </row>
    <row r="19" spans="1:15" s="15" customFormat="1" ht="27.75" customHeight="1" x14ac:dyDescent="0.25">
      <c r="A19" s="17">
        <v>3</v>
      </c>
      <c r="B19" s="18" t="s">
        <v>16</v>
      </c>
      <c r="C19" s="18" t="s">
        <v>17</v>
      </c>
      <c r="D19" s="19">
        <v>68.453999999999994</v>
      </c>
      <c r="E19" s="19">
        <f>(D19*0.5)</f>
        <v>34.226999999999997</v>
      </c>
      <c r="F19" s="19">
        <v>78.459999999999994</v>
      </c>
      <c r="G19" s="19">
        <f>(F19*0.05)</f>
        <v>3.923</v>
      </c>
      <c r="H19" s="19">
        <v>79.3</v>
      </c>
      <c r="I19" s="19">
        <f>(H19*0.05)</f>
        <v>3.9649999999999999</v>
      </c>
      <c r="J19" s="19">
        <v>57.5</v>
      </c>
      <c r="K19" s="19">
        <f>(J19*0.1)</f>
        <v>5.75</v>
      </c>
      <c r="L19" s="19">
        <v>92</v>
      </c>
      <c r="M19" s="19">
        <f>(L19*0.3)</f>
        <v>27.599999999999998</v>
      </c>
      <c r="N19" s="19">
        <f>(E19+G19+I19+K19+M19)</f>
        <v>75.464999999999989</v>
      </c>
      <c r="O19" s="18" t="s">
        <v>33</v>
      </c>
    </row>
    <row r="20" spans="1:15" s="16" customFormat="1" ht="42" customHeight="1" x14ac:dyDescent="0.25">
      <c r="A20" s="1" t="s">
        <v>0</v>
      </c>
      <c r="B20" s="2" t="s">
        <v>1</v>
      </c>
      <c r="C20" s="2" t="s">
        <v>52</v>
      </c>
      <c r="D20" s="4" t="s">
        <v>3</v>
      </c>
      <c r="E20" s="5">
        <v>0.5</v>
      </c>
      <c r="F20" s="4" t="s">
        <v>9</v>
      </c>
      <c r="G20" s="5">
        <v>0.05</v>
      </c>
      <c r="H20" s="4" t="s">
        <v>10</v>
      </c>
      <c r="I20" s="5">
        <v>0.05</v>
      </c>
      <c r="J20" s="4" t="s">
        <v>11</v>
      </c>
      <c r="K20" s="5">
        <v>0.1</v>
      </c>
      <c r="L20" s="4" t="s">
        <v>4</v>
      </c>
      <c r="M20" s="5">
        <v>0.3</v>
      </c>
      <c r="N20" s="1" t="s">
        <v>2</v>
      </c>
      <c r="O20" s="1" t="s">
        <v>36</v>
      </c>
    </row>
    <row r="21" spans="1:15" s="15" customFormat="1" ht="27.75" customHeight="1" x14ac:dyDescent="0.25">
      <c r="A21" s="3">
        <v>1</v>
      </c>
      <c r="B21" s="20" t="s">
        <v>25</v>
      </c>
      <c r="C21" s="20" t="s">
        <v>22</v>
      </c>
      <c r="D21" s="19">
        <v>82.216999999999999</v>
      </c>
      <c r="E21" s="19">
        <f t="shared" ref="E21:E26" si="6">(D21*0.5)</f>
        <v>41.108499999999999</v>
      </c>
      <c r="F21" s="19">
        <v>72.5</v>
      </c>
      <c r="G21" s="19">
        <f t="shared" ref="G21:G26" si="7">(F21*0.05)</f>
        <v>3.625</v>
      </c>
      <c r="H21" s="19">
        <v>84.1</v>
      </c>
      <c r="I21" s="19">
        <f t="shared" ref="I21:I26" si="8">(H21*0.05)</f>
        <v>4.2050000000000001</v>
      </c>
      <c r="J21" s="19">
        <v>62.5</v>
      </c>
      <c r="K21" s="19">
        <f t="shared" ref="K21:K26" si="9">(J21*0.1)</f>
        <v>6.25</v>
      </c>
      <c r="L21" s="19">
        <v>95</v>
      </c>
      <c r="M21" s="19">
        <f t="shared" ref="M21:M26" si="10">(L21*0.3)</f>
        <v>28.5</v>
      </c>
      <c r="N21" s="19">
        <f t="shared" ref="N21:N26" si="11">(E21+G21+I21+K21+M21)</f>
        <v>83.688500000000005</v>
      </c>
      <c r="O21" s="18" t="s">
        <v>33</v>
      </c>
    </row>
    <row r="22" spans="1:15" s="15" customFormat="1" ht="27.75" customHeight="1" x14ac:dyDescent="0.25">
      <c r="A22" s="6">
        <v>2</v>
      </c>
      <c r="B22" s="20" t="s">
        <v>26</v>
      </c>
      <c r="C22" s="20" t="s">
        <v>22</v>
      </c>
      <c r="D22" s="19">
        <v>75.347999999999999</v>
      </c>
      <c r="E22" s="19">
        <f t="shared" si="6"/>
        <v>37.673999999999999</v>
      </c>
      <c r="F22" s="19">
        <v>68</v>
      </c>
      <c r="G22" s="19">
        <f t="shared" si="7"/>
        <v>3.4000000000000004</v>
      </c>
      <c r="H22" s="19">
        <v>87</v>
      </c>
      <c r="I22" s="19">
        <f t="shared" si="8"/>
        <v>4.3500000000000005</v>
      </c>
      <c r="J22" s="19">
        <v>88.75</v>
      </c>
      <c r="K22" s="19">
        <f t="shared" si="9"/>
        <v>8.875</v>
      </c>
      <c r="L22" s="19">
        <v>95</v>
      </c>
      <c r="M22" s="19">
        <f t="shared" si="10"/>
        <v>28.5</v>
      </c>
      <c r="N22" s="19">
        <f t="shared" si="11"/>
        <v>82.799000000000007</v>
      </c>
      <c r="O22" s="18" t="s">
        <v>33</v>
      </c>
    </row>
    <row r="23" spans="1:15" s="15" customFormat="1" ht="27.75" customHeight="1" x14ac:dyDescent="0.25">
      <c r="A23" s="6">
        <v>3</v>
      </c>
      <c r="B23" s="20" t="s">
        <v>23</v>
      </c>
      <c r="C23" s="20" t="s">
        <v>22</v>
      </c>
      <c r="D23" s="19">
        <v>73.024000000000001</v>
      </c>
      <c r="E23" s="19">
        <f t="shared" si="6"/>
        <v>36.512</v>
      </c>
      <c r="F23" s="19">
        <v>82</v>
      </c>
      <c r="G23" s="19">
        <f t="shared" si="7"/>
        <v>4.1000000000000005</v>
      </c>
      <c r="H23" s="19">
        <v>87.71</v>
      </c>
      <c r="I23" s="19">
        <f t="shared" si="8"/>
        <v>4.3854999999999995</v>
      </c>
      <c r="J23" s="19">
        <v>83.75</v>
      </c>
      <c r="K23" s="19">
        <f t="shared" si="9"/>
        <v>8.375</v>
      </c>
      <c r="L23" s="19">
        <v>95</v>
      </c>
      <c r="M23" s="19">
        <f t="shared" si="10"/>
        <v>28.5</v>
      </c>
      <c r="N23" s="19">
        <f t="shared" si="11"/>
        <v>81.872500000000002</v>
      </c>
      <c r="O23" s="18" t="s">
        <v>33</v>
      </c>
    </row>
    <row r="24" spans="1:15" s="15" customFormat="1" ht="27.75" customHeight="1" x14ac:dyDescent="0.25">
      <c r="A24" s="6">
        <v>4</v>
      </c>
      <c r="B24" s="12" t="s">
        <v>27</v>
      </c>
      <c r="C24" s="12" t="s">
        <v>22</v>
      </c>
      <c r="D24" s="10">
        <v>70.477999999999994</v>
      </c>
      <c r="E24" s="10">
        <f t="shared" si="6"/>
        <v>35.238999999999997</v>
      </c>
      <c r="F24" s="10">
        <v>66.400000000000006</v>
      </c>
      <c r="G24" s="10">
        <f t="shared" si="7"/>
        <v>3.3200000000000003</v>
      </c>
      <c r="H24" s="10">
        <v>77</v>
      </c>
      <c r="I24" s="10">
        <f t="shared" si="8"/>
        <v>3.85</v>
      </c>
      <c r="J24" s="10">
        <v>61.25</v>
      </c>
      <c r="K24" s="10">
        <f t="shared" si="9"/>
        <v>6.125</v>
      </c>
      <c r="L24" s="10">
        <v>95</v>
      </c>
      <c r="M24" s="21">
        <f t="shared" si="10"/>
        <v>28.5</v>
      </c>
      <c r="N24" s="21">
        <f t="shared" si="11"/>
        <v>77.033999999999992</v>
      </c>
      <c r="O24" s="7" t="s">
        <v>34</v>
      </c>
    </row>
    <row r="25" spans="1:15" s="15" customFormat="1" ht="27.75" customHeight="1" x14ac:dyDescent="0.25">
      <c r="A25" s="6">
        <v>5</v>
      </c>
      <c r="B25" s="11" t="s">
        <v>7</v>
      </c>
      <c r="C25" s="11" t="s">
        <v>22</v>
      </c>
      <c r="D25" s="21">
        <v>78.97</v>
      </c>
      <c r="E25" s="21">
        <f t="shared" si="6"/>
        <v>39.484999999999999</v>
      </c>
      <c r="F25" s="21">
        <v>82.6</v>
      </c>
      <c r="G25" s="21">
        <f t="shared" si="7"/>
        <v>4.13</v>
      </c>
      <c r="H25" s="21">
        <v>81</v>
      </c>
      <c r="I25" s="21">
        <f t="shared" si="8"/>
        <v>4.05</v>
      </c>
      <c r="J25" s="21">
        <v>73.75</v>
      </c>
      <c r="K25" s="21">
        <f t="shared" si="9"/>
        <v>7.375</v>
      </c>
      <c r="L25" s="21">
        <v>70</v>
      </c>
      <c r="M25" s="21">
        <f t="shared" si="10"/>
        <v>21</v>
      </c>
      <c r="N25" s="21">
        <f t="shared" si="11"/>
        <v>76.039999999999992</v>
      </c>
      <c r="O25" s="7" t="s">
        <v>34</v>
      </c>
    </row>
    <row r="26" spans="1:15" ht="27.75" customHeight="1" x14ac:dyDescent="0.25">
      <c r="A26" s="10">
        <v>6</v>
      </c>
      <c r="B26" s="27" t="s">
        <v>24</v>
      </c>
      <c r="C26" s="27" t="s">
        <v>22</v>
      </c>
      <c r="D26" s="28">
        <v>78.006</v>
      </c>
      <c r="E26" s="28">
        <f t="shared" si="6"/>
        <v>39.003</v>
      </c>
      <c r="F26" s="28">
        <v>75.2</v>
      </c>
      <c r="G26" s="28">
        <f t="shared" si="7"/>
        <v>3.7600000000000002</v>
      </c>
      <c r="H26" s="28">
        <v>95.8</v>
      </c>
      <c r="I26" s="28">
        <f t="shared" si="8"/>
        <v>4.79</v>
      </c>
      <c r="J26" s="28">
        <v>77.5</v>
      </c>
      <c r="K26" s="28">
        <f t="shared" si="9"/>
        <v>7.75</v>
      </c>
      <c r="L26" s="28">
        <v>65</v>
      </c>
      <c r="M26" s="28">
        <f t="shared" si="10"/>
        <v>19.5</v>
      </c>
      <c r="N26" s="28">
        <f t="shared" si="11"/>
        <v>74.802999999999997</v>
      </c>
      <c r="O26" s="30" t="s">
        <v>35</v>
      </c>
    </row>
    <row r="27" spans="1:15" ht="48" customHeight="1" x14ac:dyDescent="0.25">
      <c r="A27" s="1" t="s">
        <v>0</v>
      </c>
      <c r="B27" s="2" t="s">
        <v>1</v>
      </c>
      <c r="C27" s="2" t="s">
        <v>52</v>
      </c>
      <c r="D27" s="4" t="s">
        <v>3</v>
      </c>
      <c r="E27" s="5">
        <v>0.5</v>
      </c>
      <c r="F27" s="4" t="s">
        <v>9</v>
      </c>
      <c r="G27" s="5">
        <v>0.05</v>
      </c>
      <c r="H27" s="4" t="s">
        <v>10</v>
      </c>
      <c r="I27" s="5">
        <v>0.05</v>
      </c>
      <c r="J27" s="4" t="s">
        <v>11</v>
      </c>
      <c r="K27" s="5">
        <v>0.1</v>
      </c>
      <c r="L27" s="4" t="s">
        <v>4</v>
      </c>
      <c r="M27" s="5">
        <v>0.3</v>
      </c>
      <c r="N27" s="1" t="s">
        <v>2</v>
      </c>
      <c r="O27" s="1" t="s">
        <v>36</v>
      </c>
    </row>
    <row r="28" spans="1:15" ht="29.25" customHeight="1" x14ac:dyDescent="0.25">
      <c r="A28" s="55">
        <v>1</v>
      </c>
      <c r="B28" s="56" t="s">
        <v>51</v>
      </c>
      <c r="C28" s="56" t="s">
        <v>64</v>
      </c>
      <c r="D28" s="55">
        <v>80.2</v>
      </c>
      <c r="E28" s="55">
        <f t="shared" ref="E28:E33" si="12">(D28*0.5)</f>
        <v>40.1</v>
      </c>
      <c r="F28" s="55">
        <v>84.2</v>
      </c>
      <c r="G28" s="55">
        <f t="shared" ref="G28:G33" si="13">(F28*0.05)</f>
        <v>4.21</v>
      </c>
      <c r="H28" s="55">
        <v>84.2</v>
      </c>
      <c r="I28" s="55">
        <f t="shared" ref="I28:I33" si="14">(H28*0.05)</f>
        <v>4.21</v>
      </c>
      <c r="J28" s="55">
        <v>93.75</v>
      </c>
      <c r="K28" s="55">
        <f t="shared" ref="K28:K33" si="15">(J28*0.1)</f>
        <v>9.375</v>
      </c>
      <c r="L28" s="55">
        <v>100</v>
      </c>
      <c r="M28" s="57">
        <f t="shared" ref="M28:M33" si="16">(L28*0.3)</f>
        <v>30</v>
      </c>
      <c r="N28" s="57">
        <f t="shared" ref="N28:N33" si="17">(E28+G28+I28+K28+M28)</f>
        <v>87.89500000000001</v>
      </c>
      <c r="O28" s="58" t="s">
        <v>33</v>
      </c>
    </row>
    <row r="29" spans="1:15" ht="29.25" customHeight="1" x14ac:dyDescent="0.25">
      <c r="A29" s="55">
        <v>2</v>
      </c>
      <c r="B29" s="56" t="s">
        <v>50</v>
      </c>
      <c r="C29" s="56" t="s">
        <v>64</v>
      </c>
      <c r="D29" s="55">
        <v>75.59</v>
      </c>
      <c r="E29" s="55">
        <f t="shared" si="12"/>
        <v>37.795000000000002</v>
      </c>
      <c r="F29" s="55">
        <v>80.599999999999994</v>
      </c>
      <c r="G29" s="55">
        <f t="shared" si="13"/>
        <v>4.03</v>
      </c>
      <c r="H29" s="55">
        <v>80.599999999999994</v>
      </c>
      <c r="I29" s="55">
        <f t="shared" si="14"/>
        <v>4.03</v>
      </c>
      <c r="J29" s="55">
        <v>88.75</v>
      </c>
      <c r="K29" s="55">
        <f t="shared" si="15"/>
        <v>8.875</v>
      </c>
      <c r="L29" s="55">
        <v>100</v>
      </c>
      <c r="M29" s="57">
        <f t="shared" si="16"/>
        <v>30</v>
      </c>
      <c r="N29" s="57">
        <f t="shared" si="17"/>
        <v>84.73</v>
      </c>
      <c r="O29" s="58" t="s">
        <v>33</v>
      </c>
    </row>
    <row r="30" spans="1:15" ht="29.25" customHeight="1" x14ac:dyDescent="0.25">
      <c r="A30" s="55">
        <v>3</v>
      </c>
      <c r="B30" s="56" t="s">
        <v>49</v>
      </c>
      <c r="C30" s="56" t="s">
        <v>64</v>
      </c>
      <c r="D30" s="55">
        <v>80.77</v>
      </c>
      <c r="E30" s="55">
        <f t="shared" si="12"/>
        <v>40.384999999999998</v>
      </c>
      <c r="F30" s="55">
        <v>76.3</v>
      </c>
      <c r="G30" s="55">
        <f t="shared" si="13"/>
        <v>3.8149999999999999</v>
      </c>
      <c r="H30" s="55">
        <v>76.3</v>
      </c>
      <c r="I30" s="55">
        <f t="shared" si="14"/>
        <v>3.8149999999999999</v>
      </c>
      <c r="J30" s="55">
        <v>60</v>
      </c>
      <c r="K30" s="55">
        <f t="shared" si="15"/>
        <v>6</v>
      </c>
      <c r="L30" s="55">
        <v>95</v>
      </c>
      <c r="M30" s="57">
        <f t="shared" si="16"/>
        <v>28.5</v>
      </c>
      <c r="N30" s="57">
        <f t="shared" si="17"/>
        <v>82.514999999999986</v>
      </c>
      <c r="O30" s="58" t="s">
        <v>33</v>
      </c>
    </row>
    <row r="31" spans="1:15" ht="29.25" customHeight="1" x14ac:dyDescent="0.25">
      <c r="A31" s="55">
        <v>4</v>
      </c>
      <c r="B31" s="58" t="s">
        <v>48</v>
      </c>
      <c r="C31" s="56" t="s">
        <v>64</v>
      </c>
      <c r="D31" s="55">
        <v>72.650000000000006</v>
      </c>
      <c r="E31" s="57">
        <f t="shared" si="12"/>
        <v>36.325000000000003</v>
      </c>
      <c r="F31" s="55">
        <v>75.599999999999994</v>
      </c>
      <c r="G31" s="55">
        <f t="shared" si="13"/>
        <v>3.78</v>
      </c>
      <c r="H31" s="55">
        <v>75.599999999999994</v>
      </c>
      <c r="I31" s="55">
        <f t="shared" si="14"/>
        <v>3.78</v>
      </c>
      <c r="J31" s="55">
        <v>66.25</v>
      </c>
      <c r="K31" s="55">
        <f t="shared" si="15"/>
        <v>6.625</v>
      </c>
      <c r="L31" s="55">
        <v>95</v>
      </c>
      <c r="M31" s="57">
        <f t="shared" si="16"/>
        <v>28.5</v>
      </c>
      <c r="N31" s="57">
        <f t="shared" si="17"/>
        <v>79.010000000000005</v>
      </c>
      <c r="O31" s="58" t="s">
        <v>33</v>
      </c>
    </row>
    <row r="32" spans="1:15" ht="29.25" customHeight="1" x14ac:dyDescent="0.25">
      <c r="A32" s="55">
        <v>5</v>
      </c>
      <c r="B32" s="58" t="s">
        <v>47</v>
      </c>
      <c r="C32" s="56" t="s">
        <v>64</v>
      </c>
      <c r="D32" s="55">
        <v>76.662000000000006</v>
      </c>
      <c r="E32" s="57">
        <f t="shared" si="12"/>
        <v>38.331000000000003</v>
      </c>
      <c r="F32" s="55">
        <v>76.7</v>
      </c>
      <c r="G32" s="55">
        <f t="shared" si="13"/>
        <v>3.8350000000000004</v>
      </c>
      <c r="H32" s="55">
        <v>76.7</v>
      </c>
      <c r="I32" s="55">
        <f t="shared" si="14"/>
        <v>3.8350000000000004</v>
      </c>
      <c r="J32" s="55">
        <v>81.25</v>
      </c>
      <c r="K32" s="55">
        <f t="shared" si="15"/>
        <v>8.125</v>
      </c>
      <c r="L32" s="55">
        <v>80</v>
      </c>
      <c r="M32" s="57">
        <f t="shared" si="16"/>
        <v>24</v>
      </c>
      <c r="N32" s="57">
        <f t="shared" si="17"/>
        <v>78.126000000000005</v>
      </c>
      <c r="O32" s="58" t="s">
        <v>33</v>
      </c>
    </row>
    <row r="33" spans="1:15" ht="29.25" customHeight="1" x14ac:dyDescent="0.25">
      <c r="A33" s="49">
        <v>6</v>
      </c>
      <c r="B33" s="50" t="s">
        <v>46</v>
      </c>
      <c r="C33" s="59" t="s">
        <v>64</v>
      </c>
      <c r="D33" s="60">
        <v>74.69</v>
      </c>
      <c r="E33" s="51">
        <f t="shared" si="12"/>
        <v>37.344999999999999</v>
      </c>
      <c r="F33" s="60">
        <v>78.3</v>
      </c>
      <c r="G33" s="60">
        <f t="shared" si="13"/>
        <v>3.915</v>
      </c>
      <c r="H33" s="60">
        <v>78.3</v>
      </c>
      <c r="I33" s="60">
        <f t="shared" si="14"/>
        <v>3.915</v>
      </c>
      <c r="J33" s="60">
        <v>57.5</v>
      </c>
      <c r="K33" s="60">
        <f t="shared" si="15"/>
        <v>5.75</v>
      </c>
      <c r="L33" s="60">
        <v>82</v>
      </c>
      <c r="M33" s="61">
        <f t="shared" si="16"/>
        <v>24.599999999999998</v>
      </c>
      <c r="N33" s="61">
        <f t="shared" si="17"/>
        <v>75.524999999999991</v>
      </c>
      <c r="O33" s="52" t="s">
        <v>34</v>
      </c>
    </row>
    <row r="34" spans="1:15" ht="48" customHeight="1" x14ac:dyDescent="0.25">
      <c r="A34" s="1" t="s">
        <v>0</v>
      </c>
      <c r="B34" s="2" t="s">
        <v>1</v>
      </c>
      <c r="C34" s="2" t="s">
        <v>52</v>
      </c>
      <c r="D34" s="4" t="s">
        <v>3</v>
      </c>
      <c r="E34" s="5">
        <v>0.5</v>
      </c>
      <c r="F34" s="4" t="s">
        <v>9</v>
      </c>
      <c r="G34" s="5">
        <v>0.05</v>
      </c>
      <c r="H34" s="4" t="s">
        <v>10</v>
      </c>
      <c r="I34" s="5">
        <v>0.05</v>
      </c>
      <c r="J34" s="4" t="s">
        <v>11</v>
      </c>
      <c r="K34" s="5">
        <v>0.1</v>
      </c>
      <c r="L34" s="4" t="s">
        <v>4</v>
      </c>
      <c r="M34" s="5">
        <v>0.3</v>
      </c>
      <c r="N34" s="1" t="s">
        <v>2</v>
      </c>
      <c r="O34" s="1" t="s">
        <v>36</v>
      </c>
    </row>
    <row r="35" spans="1:15" ht="29.25" customHeight="1" x14ac:dyDescent="0.25">
      <c r="A35" s="55">
        <v>1</v>
      </c>
      <c r="B35" s="58" t="s">
        <v>42</v>
      </c>
      <c r="C35" s="56" t="s">
        <v>41</v>
      </c>
      <c r="D35" s="55">
        <v>97.39</v>
      </c>
      <c r="E35" s="57">
        <f>(D35*0.5)</f>
        <v>48.695</v>
      </c>
      <c r="F35" s="55">
        <v>90.7</v>
      </c>
      <c r="G35" s="55">
        <f>(F35*0.05)</f>
        <v>4.5350000000000001</v>
      </c>
      <c r="H35" s="55">
        <v>84.1</v>
      </c>
      <c r="I35" s="55">
        <f>(H35*0.05)</f>
        <v>4.2050000000000001</v>
      </c>
      <c r="J35" s="55">
        <v>68.75</v>
      </c>
      <c r="K35" s="55">
        <f>(J35*0.1)</f>
        <v>6.875</v>
      </c>
      <c r="L35" s="55">
        <v>100</v>
      </c>
      <c r="M35" s="57">
        <f>(L35*0.3)</f>
        <v>30</v>
      </c>
      <c r="N35" s="57">
        <f>(E35+G35+I35+K35+M35)</f>
        <v>94.31</v>
      </c>
      <c r="O35" s="58" t="s">
        <v>33</v>
      </c>
    </row>
    <row r="36" spans="1:15" ht="29.25" customHeight="1" x14ac:dyDescent="0.25">
      <c r="A36" s="55">
        <v>2</v>
      </c>
      <c r="B36" s="56" t="s">
        <v>44</v>
      </c>
      <c r="C36" s="56" t="s">
        <v>41</v>
      </c>
      <c r="D36" s="55">
        <v>82.84</v>
      </c>
      <c r="E36" s="55">
        <f>(D36*0.5)</f>
        <v>41.42</v>
      </c>
      <c r="F36" s="55">
        <v>68.900000000000006</v>
      </c>
      <c r="G36" s="55">
        <f>(F36*0.05)</f>
        <v>3.4450000000000003</v>
      </c>
      <c r="H36" s="55">
        <v>79.3</v>
      </c>
      <c r="I36" s="55">
        <f>(H36*0.05)</f>
        <v>3.9649999999999999</v>
      </c>
      <c r="J36" s="55">
        <v>97.5</v>
      </c>
      <c r="K36" s="55">
        <f>(J36*0.1)</f>
        <v>9.75</v>
      </c>
      <c r="L36" s="55">
        <v>90</v>
      </c>
      <c r="M36" s="57">
        <f>(L36*0.3)</f>
        <v>27</v>
      </c>
      <c r="N36" s="57">
        <f>(E36+G36+I36+K36+M36)</f>
        <v>85.58</v>
      </c>
      <c r="O36" s="58" t="s">
        <v>33</v>
      </c>
    </row>
    <row r="37" spans="1:15" ht="29.25" customHeight="1" x14ac:dyDescent="0.25">
      <c r="A37" s="62">
        <v>3</v>
      </c>
      <c r="B37" s="56" t="s">
        <v>45</v>
      </c>
      <c r="C37" s="56" t="s">
        <v>41</v>
      </c>
      <c r="D37" s="55">
        <v>75.25</v>
      </c>
      <c r="E37" s="55">
        <f>(D37*0.5)</f>
        <v>37.625</v>
      </c>
      <c r="F37" s="55">
        <v>82</v>
      </c>
      <c r="G37" s="55">
        <f>(F37*0.05)</f>
        <v>4.1000000000000005</v>
      </c>
      <c r="H37" s="55">
        <v>86.4</v>
      </c>
      <c r="I37" s="55">
        <f>(H37*0.05)</f>
        <v>4.32</v>
      </c>
      <c r="J37" s="55">
        <v>75</v>
      </c>
      <c r="K37" s="55">
        <f>(J37*0.1)</f>
        <v>7.5</v>
      </c>
      <c r="L37" s="55">
        <v>100</v>
      </c>
      <c r="M37" s="57">
        <f>(L37*0.3)</f>
        <v>30</v>
      </c>
      <c r="N37" s="57">
        <f>(E37+G37+I37+K37+M37)</f>
        <v>83.545000000000002</v>
      </c>
      <c r="O37" s="58" t="s">
        <v>33</v>
      </c>
    </row>
    <row r="38" spans="1:15" ht="29.25" customHeight="1" x14ac:dyDescent="0.25">
      <c r="A38" s="62">
        <v>4</v>
      </c>
      <c r="B38" s="56" t="s">
        <v>43</v>
      </c>
      <c r="C38" s="56" t="s">
        <v>41</v>
      </c>
      <c r="D38" s="55">
        <v>76.7</v>
      </c>
      <c r="E38" s="55">
        <f>(D38*0.5)</f>
        <v>38.35</v>
      </c>
      <c r="F38" s="55">
        <v>93.6</v>
      </c>
      <c r="G38" s="55">
        <f>(F38*0.05)</f>
        <v>4.68</v>
      </c>
      <c r="H38" s="55">
        <v>82.6</v>
      </c>
      <c r="I38" s="55">
        <f>(H38*0.05)</f>
        <v>4.13</v>
      </c>
      <c r="J38" s="55">
        <v>86.25</v>
      </c>
      <c r="K38" s="55">
        <f>(J38*0.1)</f>
        <v>8.625</v>
      </c>
      <c r="L38" s="55">
        <v>80</v>
      </c>
      <c r="M38" s="57">
        <f>(L38*0.3)</f>
        <v>24</v>
      </c>
      <c r="N38" s="57">
        <f>(E38+G38+I38+K38+M38)</f>
        <v>79.784999999999997</v>
      </c>
      <c r="O38" s="58" t="s">
        <v>33</v>
      </c>
    </row>
    <row r="39" spans="1:15" ht="48" customHeight="1" x14ac:dyDescent="0.25">
      <c r="A39" s="1" t="s">
        <v>0</v>
      </c>
      <c r="B39" s="2" t="s">
        <v>1</v>
      </c>
      <c r="C39" s="2" t="s">
        <v>52</v>
      </c>
      <c r="D39" s="4" t="s">
        <v>3</v>
      </c>
      <c r="E39" s="5">
        <v>0.5</v>
      </c>
      <c r="F39" s="4" t="s">
        <v>9</v>
      </c>
      <c r="G39" s="5">
        <v>0.05</v>
      </c>
      <c r="H39" s="4" t="s">
        <v>10</v>
      </c>
      <c r="I39" s="5">
        <v>0.05</v>
      </c>
      <c r="J39" s="4" t="s">
        <v>11</v>
      </c>
      <c r="K39" s="5">
        <v>0.1</v>
      </c>
      <c r="L39" s="4" t="s">
        <v>4</v>
      </c>
      <c r="M39" s="5">
        <v>0.3</v>
      </c>
      <c r="N39" s="1" t="s">
        <v>2</v>
      </c>
      <c r="O39" s="1" t="s">
        <v>36</v>
      </c>
    </row>
    <row r="40" spans="1:15" ht="29.25" customHeight="1" x14ac:dyDescent="0.25">
      <c r="A40" s="55">
        <v>1</v>
      </c>
      <c r="B40" s="56" t="s">
        <v>40</v>
      </c>
      <c r="C40" s="56" t="s">
        <v>37</v>
      </c>
      <c r="D40" s="55">
        <v>85.05</v>
      </c>
      <c r="E40" s="55">
        <f>(D40*0.5)</f>
        <v>42.524999999999999</v>
      </c>
      <c r="F40" s="55">
        <v>71.599999999999994</v>
      </c>
      <c r="G40" s="55">
        <f>(F40*0.05)</f>
        <v>3.58</v>
      </c>
      <c r="H40" s="55">
        <v>71.599999999999994</v>
      </c>
      <c r="I40" s="55">
        <f>(H40*0.05)</f>
        <v>3.58</v>
      </c>
      <c r="J40" s="55">
        <v>97.5</v>
      </c>
      <c r="K40" s="55">
        <f>(J40*0.1)</f>
        <v>9.75</v>
      </c>
      <c r="L40" s="55">
        <v>98</v>
      </c>
      <c r="M40" s="57">
        <f>(L40*0.3)</f>
        <v>29.4</v>
      </c>
      <c r="N40" s="57">
        <f>(E40+G40+I40+K40+M40)</f>
        <v>88.834999999999994</v>
      </c>
      <c r="O40" s="58" t="s">
        <v>33</v>
      </c>
    </row>
    <row r="41" spans="1:15" ht="29.25" customHeight="1" x14ac:dyDescent="0.25">
      <c r="A41" s="55">
        <v>2</v>
      </c>
      <c r="B41" s="56" t="s">
        <v>39</v>
      </c>
      <c r="C41" s="56" t="s">
        <v>37</v>
      </c>
      <c r="D41" s="55">
        <v>70.62</v>
      </c>
      <c r="E41" s="55">
        <f>(D41*0.5)</f>
        <v>35.31</v>
      </c>
      <c r="F41" s="55">
        <v>71.5</v>
      </c>
      <c r="G41" s="55">
        <f>(F41*0.05)</f>
        <v>3.5750000000000002</v>
      </c>
      <c r="H41" s="55">
        <v>80.8</v>
      </c>
      <c r="I41" s="55">
        <f>(H41*0.05)</f>
        <v>4.04</v>
      </c>
      <c r="J41" s="55">
        <v>78.75</v>
      </c>
      <c r="K41" s="55">
        <f>(J41*0.1)</f>
        <v>7.875</v>
      </c>
      <c r="L41" s="55">
        <v>95</v>
      </c>
      <c r="M41" s="57">
        <f>(L41*0.3)</f>
        <v>28.5</v>
      </c>
      <c r="N41" s="57">
        <f>(E41+G41+I41+K41+M41)</f>
        <v>79.300000000000011</v>
      </c>
      <c r="O41" s="58" t="s">
        <v>33</v>
      </c>
    </row>
    <row r="42" spans="1:15" ht="29.25" customHeight="1" x14ac:dyDescent="0.25">
      <c r="A42" s="55">
        <v>3</v>
      </c>
      <c r="B42" s="56" t="s">
        <v>38</v>
      </c>
      <c r="C42" s="56" t="s">
        <v>37</v>
      </c>
      <c r="D42" s="55">
        <v>70.62</v>
      </c>
      <c r="E42" s="55">
        <f>(D42*0.5)</f>
        <v>35.31</v>
      </c>
      <c r="F42" s="55">
        <v>72.3</v>
      </c>
      <c r="G42" s="55">
        <f>(F42*0.05)</f>
        <v>3.6150000000000002</v>
      </c>
      <c r="H42" s="55">
        <v>80.3</v>
      </c>
      <c r="I42" s="55">
        <f>(H42*0.05)</f>
        <v>4.0149999999999997</v>
      </c>
      <c r="J42" s="55">
        <v>70</v>
      </c>
      <c r="K42" s="55">
        <f>(J42*0.1)</f>
        <v>7</v>
      </c>
      <c r="L42" s="55">
        <v>93</v>
      </c>
      <c r="M42" s="57">
        <f>(L42*0.3)</f>
        <v>27.9</v>
      </c>
      <c r="N42" s="57">
        <f>(E42+G42+I42+K42+M42)</f>
        <v>77.84</v>
      </c>
      <c r="O42" s="58" t="s">
        <v>33</v>
      </c>
    </row>
    <row r="43" spans="1:15" ht="45" x14ac:dyDescent="0.25">
      <c r="A43" s="1" t="s">
        <v>0</v>
      </c>
      <c r="B43" s="2" t="s">
        <v>1</v>
      </c>
      <c r="C43" s="2" t="s">
        <v>52</v>
      </c>
      <c r="D43" s="4" t="s">
        <v>3</v>
      </c>
      <c r="E43" s="5">
        <v>0.5</v>
      </c>
      <c r="F43" s="4" t="s">
        <v>9</v>
      </c>
      <c r="G43" s="5">
        <v>0.05</v>
      </c>
      <c r="H43" s="4" t="s">
        <v>10</v>
      </c>
      <c r="I43" s="5">
        <v>0.05</v>
      </c>
      <c r="J43" s="4" t="s">
        <v>11</v>
      </c>
      <c r="K43" s="5">
        <v>0.1</v>
      </c>
      <c r="L43" s="4" t="s">
        <v>4</v>
      </c>
      <c r="M43" s="5">
        <v>0.3</v>
      </c>
      <c r="N43" s="1" t="s">
        <v>2</v>
      </c>
      <c r="O43" s="1" t="s">
        <v>36</v>
      </c>
    </row>
    <row r="44" spans="1:15" ht="29.1" customHeight="1" x14ac:dyDescent="0.25">
      <c r="A44" s="17">
        <v>1</v>
      </c>
      <c r="B44" s="37" t="s">
        <v>57</v>
      </c>
      <c r="C44" s="43" t="s">
        <v>61</v>
      </c>
      <c r="D44" s="35">
        <v>81.261150000000001</v>
      </c>
      <c r="E44" s="36">
        <f>SUM(D44/100*50)</f>
        <v>40.630575</v>
      </c>
      <c r="F44" s="44">
        <v>72.5</v>
      </c>
      <c r="G44" s="36">
        <f>SUM(F44/100*5)</f>
        <v>3.625</v>
      </c>
      <c r="H44" s="44">
        <v>84.6</v>
      </c>
      <c r="I44" s="36">
        <f>SUM(H44/100*5)</f>
        <v>4.2299999999999995</v>
      </c>
      <c r="J44" s="44">
        <v>62.5</v>
      </c>
      <c r="K44" s="36">
        <f>SUM(J44/100*10)</f>
        <v>6.25</v>
      </c>
      <c r="L44" s="36">
        <v>94</v>
      </c>
      <c r="M44" s="36">
        <f>SUM(L44/100*30)</f>
        <v>28.2</v>
      </c>
      <c r="N44" s="45">
        <f>(E44+G44+I44+K44+M44)</f>
        <v>82.935575</v>
      </c>
      <c r="O44" s="20" t="s">
        <v>33</v>
      </c>
    </row>
    <row r="45" spans="1:15" ht="29.1" customHeight="1" x14ac:dyDescent="0.25">
      <c r="A45" s="17">
        <v>2</v>
      </c>
      <c r="B45" s="34" t="s">
        <v>59</v>
      </c>
      <c r="C45" s="43" t="s">
        <v>61</v>
      </c>
      <c r="D45" s="35">
        <v>68.143770000000004</v>
      </c>
      <c r="E45" s="36">
        <f>SUM(D45/100*50)</f>
        <v>34.071885000000002</v>
      </c>
      <c r="F45" s="35">
        <v>68.599999999999994</v>
      </c>
      <c r="G45" s="36">
        <f>SUM(F45/100*5)</f>
        <v>3.4299999999999997</v>
      </c>
      <c r="H45" s="35">
        <v>87</v>
      </c>
      <c r="I45" s="36">
        <f>SUM(H45/100*5)</f>
        <v>4.3499999999999996</v>
      </c>
      <c r="J45" s="35">
        <v>67.5</v>
      </c>
      <c r="K45" s="36">
        <f>SUM(J45/100*10)</f>
        <v>6.75</v>
      </c>
      <c r="L45" s="36">
        <v>92</v>
      </c>
      <c r="M45" s="36">
        <f>SUM(L45/100*30)</f>
        <v>27.6</v>
      </c>
      <c r="N45" s="45">
        <f>(E45+G45+I45+K45+M45)</f>
        <v>76.201885000000004</v>
      </c>
      <c r="O45" s="20" t="s">
        <v>33</v>
      </c>
    </row>
    <row r="46" spans="1:15" ht="29.1" customHeight="1" x14ac:dyDescent="0.25">
      <c r="A46" s="17">
        <v>3</v>
      </c>
      <c r="B46" s="37" t="s">
        <v>58</v>
      </c>
      <c r="C46" s="43" t="s">
        <v>61</v>
      </c>
      <c r="D46" s="44">
        <v>73.581819999999993</v>
      </c>
      <c r="E46" s="36">
        <f>SUM(D46/100*50)</f>
        <v>36.790909999999997</v>
      </c>
      <c r="F46" s="44">
        <v>72.7</v>
      </c>
      <c r="G46" s="36">
        <f>SUM(F46/100*5)</f>
        <v>3.6349999999999998</v>
      </c>
      <c r="H46" s="44">
        <v>88</v>
      </c>
      <c r="I46" s="36">
        <f>SUM(H46/100*5)</f>
        <v>4.4000000000000004</v>
      </c>
      <c r="J46" s="44">
        <v>56.25</v>
      </c>
      <c r="K46" s="36">
        <f>SUM(J46/100*10)</f>
        <v>5.625</v>
      </c>
      <c r="L46" s="36">
        <v>95</v>
      </c>
      <c r="M46" s="36">
        <f>SUM(L46/100*30)</f>
        <v>28.5</v>
      </c>
      <c r="N46" s="45">
        <f>(E46+G46+I46+K46+M46)</f>
        <v>78.950909999999993</v>
      </c>
      <c r="O46" s="20" t="s">
        <v>33</v>
      </c>
    </row>
    <row r="47" spans="1:15" ht="29.1" customHeight="1" x14ac:dyDescent="0.25">
      <c r="A47" s="40">
        <v>4</v>
      </c>
      <c r="B47" s="31" t="s">
        <v>60</v>
      </c>
      <c r="C47" s="39" t="s">
        <v>61</v>
      </c>
      <c r="D47" s="32">
        <v>72.146129999999999</v>
      </c>
      <c r="E47" s="33">
        <f>SUM(D47/100*50)</f>
        <v>36.073065</v>
      </c>
      <c r="F47" s="32">
        <v>62.7</v>
      </c>
      <c r="G47" s="33">
        <f>SUM(F47/100*5)</f>
        <v>3.1349999999999998</v>
      </c>
      <c r="H47" s="32">
        <v>81.7</v>
      </c>
      <c r="I47" s="33">
        <f>SUM(H47/100*5)</f>
        <v>4.085</v>
      </c>
      <c r="J47" s="32">
        <v>66.25</v>
      </c>
      <c r="K47" s="33">
        <f>SUM(J47/100*10)</f>
        <v>6.625</v>
      </c>
      <c r="L47" s="33">
        <v>80</v>
      </c>
      <c r="M47" s="33">
        <f>SUM(L47/100*30)</f>
        <v>24</v>
      </c>
      <c r="N47" s="42">
        <f>(E47+G47+I47+K47+M47)</f>
        <v>73.918064999999999</v>
      </c>
      <c r="O47" s="38" t="s">
        <v>35</v>
      </c>
    </row>
    <row r="48" spans="1:15" ht="48" customHeight="1" x14ac:dyDescent="0.25">
      <c r="A48" s="1" t="s">
        <v>0</v>
      </c>
      <c r="B48" s="2" t="s">
        <v>1</v>
      </c>
      <c r="C48" s="2" t="s">
        <v>52</v>
      </c>
      <c r="D48" s="4" t="s">
        <v>3</v>
      </c>
      <c r="E48" s="5">
        <v>0.5</v>
      </c>
      <c r="F48" s="4" t="s">
        <v>9</v>
      </c>
      <c r="G48" s="5">
        <v>0.05</v>
      </c>
      <c r="H48" s="4" t="s">
        <v>10</v>
      </c>
      <c r="I48" s="5">
        <v>0.05</v>
      </c>
      <c r="J48" s="4" t="s">
        <v>11</v>
      </c>
      <c r="K48" s="5">
        <v>0.1</v>
      </c>
      <c r="L48" s="4" t="s">
        <v>4</v>
      </c>
      <c r="M48" s="5">
        <v>0.3</v>
      </c>
      <c r="N48" s="1" t="s">
        <v>2</v>
      </c>
      <c r="O48" s="1" t="s">
        <v>36</v>
      </c>
    </row>
    <row r="49" spans="1:15" ht="29.1" customHeight="1" x14ac:dyDescent="0.25">
      <c r="A49" s="17">
        <v>1</v>
      </c>
      <c r="B49" s="34" t="s">
        <v>53</v>
      </c>
      <c r="C49" s="48" t="s">
        <v>62</v>
      </c>
      <c r="D49" s="35">
        <v>74.105789999999999</v>
      </c>
      <c r="E49" s="36">
        <f>SUM(D49/100*50)</f>
        <v>37.052894999999999</v>
      </c>
      <c r="F49" s="44">
        <v>79.33</v>
      </c>
      <c r="G49" s="36">
        <f>SUM(F49/100*5)</f>
        <v>3.9664999999999999</v>
      </c>
      <c r="H49" s="44">
        <v>85.8</v>
      </c>
      <c r="I49" s="36">
        <f>SUM(H49/100*5)</f>
        <v>4.29</v>
      </c>
      <c r="J49" s="44">
        <v>81.25</v>
      </c>
      <c r="K49" s="36">
        <f>SUM(J49/100*10)</f>
        <v>8.125</v>
      </c>
      <c r="L49" s="36">
        <v>100</v>
      </c>
      <c r="M49" s="36">
        <f>SUM(L49/100*30)</f>
        <v>30</v>
      </c>
      <c r="N49" s="45">
        <f>(E49+G49+I49+K49+M49)</f>
        <v>83.434394999999995</v>
      </c>
      <c r="O49" s="20" t="s">
        <v>33</v>
      </c>
    </row>
    <row r="50" spans="1:15" ht="29.1" customHeight="1" x14ac:dyDescent="0.25">
      <c r="A50" s="17">
        <v>2</v>
      </c>
      <c r="B50" s="37" t="s">
        <v>55</v>
      </c>
      <c r="C50" s="48" t="s">
        <v>62</v>
      </c>
      <c r="D50" s="35">
        <v>71.446190000000001</v>
      </c>
      <c r="E50" s="36">
        <f>SUM(D50/100*50)</f>
        <v>35.723095000000001</v>
      </c>
      <c r="F50" s="44">
        <v>74.2</v>
      </c>
      <c r="G50" s="36">
        <f>SUM(F50/100*5)</f>
        <v>3.71</v>
      </c>
      <c r="H50" s="44">
        <v>98.1</v>
      </c>
      <c r="I50" s="36">
        <f>SUM(H50/100*5)</f>
        <v>4.9050000000000002</v>
      </c>
      <c r="J50" s="44">
        <v>56.25</v>
      </c>
      <c r="K50" s="36">
        <f>SUM(J50/100*10)</f>
        <v>5.625</v>
      </c>
      <c r="L50" s="36">
        <v>100</v>
      </c>
      <c r="M50" s="36">
        <f>SUM(L50/100*30)</f>
        <v>30</v>
      </c>
      <c r="N50" s="45">
        <f>(E50+G50+I50+K50+M50)</f>
        <v>79.96309500000001</v>
      </c>
      <c r="O50" s="20" t="s">
        <v>33</v>
      </c>
    </row>
    <row r="51" spans="1:15" ht="29.1" customHeight="1" x14ac:dyDescent="0.25">
      <c r="A51" s="17">
        <v>3</v>
      </c>
      <c r="B51" s="34" t="s">
        <v>54</v>
      </c>
      <c r="C51" s="48" t="s">
        <v>62</v>
      </c>
      <c r="D51" s="35">
        <v>74.990960000000001</v>
      </c>
      <c r="E51" s="36">
        <f>SUM(D51/100*50)</f>
        <v>37.495480000000001</v>
      </c>
      <c r="F51" s="44">
        <v>69.52</v>
      </c>
      <c r="G51" s="36">
        <f>SUM(F51/100*5)</f>
        <v>3.4759999999999995</v>
      </c>
      <c r="H51" s="44">
        <v>87</v>
      </c>
      <c r="I51" s="36">
        <f>SUM(H51/100*5)</f>
        <v>4.3499999999999996</v>
      </c>
      <c r="J51" s="44">
        <v>67.5</v>
      </c>
      <c r="K51" s="36">
        <f>SUM(J51/100*10)</f>
        <v>6.75</v>
      </c>
      <c r="L51" s="36">
        <v>100</v>
      </c>
      <c r="M51" s="36">
        <f>SUM(L51/100*30)</f>
        <v>30</v>
      </c>
      <c r="N51" s="45">
        <f>(E51+G51+I51+K51+M51)</f>
        <v>82.071480000000008</v>
      </c>
      <c r="O51" s="20" t="s">
        <v>33</v>
      </c>
    </row>
    <row r="52" spans="1:15" ht="29.1" customHeight="1" x14ac:dyDescent="0.25">
      <c r="A52" s="40">
        <v>4</v>
      </c>
      <c r="B52" s="31" t="s">
        <v>56</v>
      </c>
      <c r="C52" s="46" t="s">
        <v>62</v>
      </c>
      <c r="D52" s="41">
        <v>74.670519999999996</v>
      </c>
      <c r="E52" s="33">
        <f>SUM(D52/100*50)</f>
        <v>37.335259999999998</v>
      </c>
      <c r="F52" s="41">
        <v>63.4</v>
      </c>
      <c r="G52" s="33">
        <f>SUM(F52/100*5)</f>
        <v>3.17</v>
      </c>
      <c r="H52" s="41">
        <v>88</v>
      </c>
      <c r="I52" s="33">
        <f>SUM(H52/100*5)</f>
        <v>4.4000000000000004</v>
      </c>
      <c r="J52" s="41">
        <v>70</v>
      </c>
      <c r="K52" s="33">
        <f>SUM(J52/100*10)</f>
        <v>7</v>
      </c>
      <c r="L52" s="33">
        <v>50</v>
      </c>
      <c r="M52" s="33">
        <f>SUM(L52/100*30)</f>
        <v>15</v>
      </c>
      <c r="N52" s="42">
        <f>(E52+G52+I52+K52+M52)</f>
        <v>66.905259999999998</v>
      </c>
      <c r="O52" s="47" t="s">
        <v>35</v>
      </c>
    </row>
  </sheetData>
  <sortState ref="B3:P10">
    <sortCondition descending="1" ref="N3:N10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100.2000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Oya ulukır</dc:creator>
  <cp:lastModifiedBy>Windows Kullanıcısı</cp:lastModifiedBy>
  <cp:lastPrinted>2018-09-06T08:59:20Z</cp:lastPrinted>
  <dcterms:created xsi:type="dcterms:W3CDTF">2018-08-31T08:41:05Z</dcterms:created>
  <dcterms:modified xsi:type="dcterms:W3CDTF">2019-02-20T07:59:13Z</dcterms:modified>
</cp:coreProperties>
</file>